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Projects\PRRIP\Committees and Meetings\TAC\2022 TAC\TACmtgdocsOct2022\Documents\"/>
    </mc:Choice>
  </mc:AlternateContent>
  <xr:revisionPtr revIDLastSave="0" documentId="13_ncr:1_{239153BB-A29E-4B3B-B929-45F0E9B5ED85}" xr6:coauthVersionLast="47" xr6:coauthVersionMax="47" xr10:uidLastSave="{00000000-0000-0000-0000-000000000000}"/>
  <bookViews>
    <workbookView xWindow="-120" yWindow="-120" windowWidth="29040" windowHeight="15720" xr2:uid="{BA3D5F54-20B0-4BF6-A0ED-2E29021817D6}"/>
  </bookViews>
  <sheets>
    <sheet name="TAC Fig_Combined SpringFAll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V17" i="1" l="1"/>
  <c r="Q17" i="1"/>
  <c r="S17" i="1" s="1"/>
  <c r="N17" i="1"/>
  <c r="V16" i="1"/>
  <c r="Q16" i="1"/>
  <c r="V15" i="1"/>
  <c r="Q15" i="1"/>
  <c r="R15" i="1" s="1"/>
  <c r="N15" i="1"/>
  <c r="S15" i="1" s="1"/>
  <c r="V14" i="1"/>
  <c r="S14" i="1"/>
  <c r="Q14" i="1"/>
  <c r="R14" i="1" s="1"/>
  <c r="N14" i="1"/>
  <c r="V13" i="1"/>
  <c r="Q13" i="1"/>
  <c r="S13" i="1" s="1"/>
  <c r="N13" i="1"/>
  <c r="V12" i="1"/>
  <c r="S12" i="1"/>
  <c r="R12" i="1"/>
  <c r="Q12" i="1"/>
  <c r="N12" i="1"/>
  <c r="V11" i="1"/>
  <c r="R11" i="1"/>
  <c r="Q11" i="1"/>
  <c r="N11" i="1"/>
  <c r="S11" i="1" s="1"/>
  <c r="V10" i="1"/>
  <c r="Q10" i="1"/>
  <c r="S10" i="1" s="1"/>
  <c r="N10" i="1"/>
  <c r="V9" i="1"/>
  <c r="R9" i="1"/>
  <c r="Q9" i="1"/>
  <c r="S9" i="1" s="1"/>
  <c r="N9" i="1"/>
  <c r="V8" i="1"/>
  <c r="Q8" i="1"/>
  <c r="R8" i="1" s="1"/>
  <c r="N8" i="1"/>
  <c r="V7" i="1"/>
  <c r="S7" i="1"/>
  <c r="Q7" i="1"/>
  <c r="R7" i="1" s="1"/>
  <c r="N7" i="1"/>
  <c r="V6" i="1"/>
  <c r="Q6" i="1"/>
  <c r="S6" i="1" s="1"/>
  <c r="N6" i="1"/>
  <c r="V5" i="1"/>
  <c r="Q5" i="1"/>
  <c r="S5" i="1" s="1"/>
  <c r="N5" i="1"/>
  <c r="V4" i="1"/>
  <c r="S4" i="1"/>
  <c r="R4" i="1"/>
  <c r="Q4" i="1"/>
  <c r="N4" i="1"/>
  <c r="V3" i="1"/>
  <c r="R3" i="1"/>
  <c r="Q3" i="1"/>
  <c r="N3" i="1"/>
  <c r="S3" i="1" s="1"/>
  <c r="V2" i="1"/>
  <c r="Q2" i="1"/>
  <c r="S2" i="1" s="1"/>
  <c r="N2" i="1"/>
  <c r="R6" i="1" l="1"/>
  <c r="R5" i="1"/>
  <c r="S8" i="1"/>
  <c r="R13" i="1"/>
  <c r="R2" i="1"/>
  <c r="R10" i="1"/>
  <c r="R1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tc={389D79FF-F69D-41E8-B7AF-1CA31264C002}</author>
    <author>tc={32D0D3A8-E27B-4FBC-B3B1-6C37E01F6134}</author>
  </authors>
  <commentList>
    <comment ref="L9" authorId="0" shapeId="0" xr:uid="{389D79FF-F69D-41E8-B7AF-1CA31264C002}">
      <text>
        <t>[Threaded comment]
Your version of Excel allows you to read this threaded comment; however, any edits to it will get removed if the file is opened in a newer version of Excel. Learn more: https://go.microsoft.com/fwlink/?linkid=870924
Comment:
    First season that monitoring dates were adjusted to March 6- April 29. Were previously March 21st.</t>
      </text>
    </comment>
    <comment ref="L10" authorId="1" shapeId="0" xr:uid="{32D0D3A8-E27B-4FBC-B3B1-6C37E01F6134}">
      <text>
        <t>[Threaded comment]
Your version of Excel allows you to read this threaded comment; however, any edits to it will get removed if the file is opened in a newer version of Excel. Learn more: https://go.microsoft.com/fwlink/?linkid=870924
Comment:
    First season Fall was extended to November 15.</t>
      </text>
    </comment>
  </commentList>
</comments>
</file>

<file path=xl/sharedStrings.xml><?xml version="1.0" encoding="utf-8"?>
<sst xmlns="http://schemas.openxmlformats.org/spreadsheetml/2006/main" count="28" uniqueCount="28">
  <si>
    <t>Year</t>
  </si>
  <si>
    <t>USFWS Pop</t>
  </si>
  <si>
    <t>x2 pop</t>
  </si>
  <si>
    <t># WC Fall</t>
  </si>
  <si>
    <t>#WC Spring</t>
  </si>
  <si>
    <t>Use Days Fall</t>
  </si>
  <si>
    <t>Use Days Spring</t>
  </si>
  <si>
    <t>FA06-SP07</t>
  </si>
  <si>
    <t>FA07-SP08</t>
  </si>
  <si>
    <t>FA08-SP09</t>
  </si>
  <si>
    <t>FA09-SP10</t>
  </si>
  <si>
    <t>FA10-SP11</t>
  </si>
  <si>
    <t>FA11-SP12</t>
  </si>
  <si>
    <t>FA12-SP13</t>
  </si>
  <si>
    <t>FA13-SP14</t>
  </si>
  <si>
    <t>FA14-SP15</t>
  </si>
  <si>
    <t>FA15-SP16</t>
  </si>
  <si>
    <t>FA16-SP17</t>
  </si>
  <si>
    <t>FA17-SP18</t>
  </si>
  <si>
    <t>FA18-SP19</t>
  </si>
  <si>
    <t>FA19-SP20</t>
  </si>
  <si>
    <t>FA20-SP21</t>
  </si>
  <si>
    <t>FA21-SP22</t>
  </si>
  <si>
    <t xml:space="preserve">Fall/Spring Combined Proportion </t>
  </si>
  <si>
    <t>Fall/Spring Combined # WC</t>
  </si>
  <si>
    <t>Fall/Spring Combined Use Days</t>
  </si>
  <si>
    <t>Fall/Spring Combined Proportoin of x2 pop.</t>
  </si>
  <si>
    <t>Shows the combined maximum proportion and the combined minimum proportion of the AWB population using the AHR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</si>
</sst>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0" fontId="0" fillId="0" borderId="0" xfId="0" applyAlignment="1">
      <alignment horizontal="center"/>
    </xf>
    <xf numFmtId="0" fontId="2" fillId="0" borderId="0" xfId="0" applyFont="1"/>
    <xf numFmtId="0" fontId="1" fillId="0" borderId="0" xfId="0" applyFont="1"/>
    <xf numFmtId="0" fontId="0" fillId="0" borderId="0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Combined Observations and Combined Crane Use</a:t>
            </a:r>
            <a:r>
              <a:rPr lang="en-US" baseline="0"/>
              <a:t> Days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4"/>
          <c:order val="0"/>
          <c:tx>
            <c:strRef>
              <c:f>'TAC Fig_Combined SpringFAll'!$Q$1</c:f>
              <c:strCache>
                <c:ptCount val="1"/>
                <c:pt idx="0">
                  <c:v>Fall/Spring Combined # WC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'TAC Fig_Combined SpringFAll'!$K$2:$K$17</c:f>
              <c:strCache>
                <c:ptCount val="16"/>
                <c:pt idx="0">
                  <c:v>FA06-SP07</c:v>
                </c:pt>
                <c:pt idx="1">
                  <c:v>FA07-SP08</c:v>
                </c:pt>
                <c:pt idx="2">
                  <c:v>FA08-SP09</c:v>
                </c:pt>
                <c:pt idx="3">
                  <c:v>FA09-SP10</c:v>
                </c:pt>
                <c:pt idx="4">
                  <c:v>FA10-SP11</c:v>
                </c:pt>
                <c:pt idx="5">
                  <c:v>FA11-SP12</c:v>
                </c:pt>
                <c:pt idx="6">
                  <c:v>FA12-SP13</c:v>
                </c:pt>
                <c:pt idx="7">
                  <c:v>FA13-SP14</c:v>
                </c:pt>
                <c:pt idx="8">
                  <c:v>FA14-SP15</c:v>
                </c:pt>
                <c:pt idx="9">
                  <c:v>FA15-SP16</c:v>
                </c:pt>
                <c:pt idx="10">
                  <c:v>FA16-SP17</c:v>
                </c:pt>
                <c:pt idx="11">
                  <c:v>FA17-SP18</c:v>
                </c:pt>
                <c:pt idx="12">
                  <c:v>FA18-SP19</c:v>
                </c:pt>
                <c:pt idx="13">
                  <c:v>FA19-SP20</c:v>
                </c:pt>
                <c:pt idx="14">
                  <c:v>FA20-SP21</c:v>
                </c:pt>
                <c:pt idx="15">
                  <c:v>FA21-SP22</c:v>
                </c:pt>
              </c:strCache>
            </c:strRef>
          </c:cat>
          <c:val>
            <c:numRef>
              <c:f>'TAC Fig_Combined SpringFAll'!$Q$2:$Q$17</c:f>
              <c:numCache>
                <c:formatCode>General</c:formatCode>
                <c:ptCount val="16"/>
                <c:pt idx="0">
                  <c:v>12</c:v>
                </c:pt>
                <c:pt idx="1">
                  <c:v>13</c:v>
                </c:pt>
                <c:pt idx="2">
                  <c:v>26</c:v>
                </c:pt>
                <c:pt idx="3">
                  <c:v>22</c:v>
                </c:pt>
                <c:pt idx="4">
                  <c:v>51</c:v>
                </c:pt>
                <c:pt idx="5">
                  <c:v>7</c:v>
                </c:pt>
                <c:pt idx="6">
                  <c:v>23</c:v>
                </c:pt>
                <c:pt idx="7">
                  <c:v>41</c:v>
                </c:pt>
                <c:pt idx="8">
                  <c:v>10</c:v>
                </c:pt>
                <c:pt idx="9">
                  <c:v>49</c:v>
                </c:pt>
                <c:pt idx="10">
                  <c:v>89</c:v>
                </c:pt>
                <c:pt idx="11">
                  <c:v>141</c:v>
                </c:pt>
                <c:pt idx="12">
                  <c:v>30</c:v>
                </c:pt>
                <c:pt idx="13">
                  <c:v>54</c:v>
                </c:pt>
                <c:pt idx="14">
                  <c:v>9</c:v>
                </c:pt>
                <c:pt idx="15">
                  <c:v>121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38A-4FE0-A66F-FA60C6E40E70}"/>
            </c:ext>
          </c:extLst>
        </c:ser>
        <c:ser>
          <c:idx val="8"/>
          <c:order val="1"/>
          <c:tx>
            <c:strRef>
              <c:f>'TAC Fig_Combined SpringFAll'!$V$1</c:f>
              <c:strCache>
                <c:ptCount val="1"/>
                <c:pt idx="0">
                  <c:v>Fall/Spring Combined Use Days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cat>
            <c:strRef>
              <c:f>'TAC Fig_Combined SpringFAll'!$K$2:$K$17</c:f>
              <c:strCache>
                <c:ptCount val="16"/>
                <c:pt idx="0">
                  <c:v>FA06-SP07</c:v>
                </c:pt>
                <c:pt idx="1">
                  <c:v>FA07-SP08</c:v>
                </c:pt>
                <c:pt idx="2">
                  <c:v>FA08-SP09</c:v>
                </c:pt>
                <c:pt idx="3">
                  <c:v>FA09-SP10</c:v>
                </c:pt>
                <c:pt idx="4">
                  <c:v>FA10-SP11</c:v>
                </c:pt>
                <c:pt idx="5">
                  <c:v>FA11-SP12</c:v>
                </c:pt>
                <c:pt idx="6">
                  <c:v>FA12-SP13</c:v>
                </c:pt>
                <c:pt idx="7">
                  <c:v>FA13-SP14</c:v>
                </c:pt>
                <c:pt idx="8">
                  <c:v>FA14-SP15</c:v>
                </c:pt>
                <c:pt idx="9">
                  <c:v>FA15-SP16</c:v>
                </c:pt>
                <c:pt idx="10">
                  <c:v>FA16-SP17</c:v>
                </c:pt>
                <c:pt idx="11">
                  <c:v>FA17-SP18</c:v>
                </c:pt>
                <c:pt idx="12">
                  <c:v>FA18-SP19</c:v>
                </c:pt>
                <c:pt idx="13">
                  <c:v>FA19-SP20</c:v>
                </c:pt>
                <c:pt idx="14">
                  <c:v>FA20-SP21</c:v>
                </c:pt>
                <c:pt idx="15">
                  <c:v>FA21-SP22</c:v>
                </c:pt>
              </c:strCache>
            </c:strRef>
          </c:cat>
          <c:val>
            <c:numRef>
              <c:f>'TAC Fig_Combined SpringFAll'!$V$2:$V$17</c:f>
              <c:numCache>
                <c:formatCode>General</c:formatCode>
                <c:ptCount val="16"/>
                <c:pt idx="0">
                  <c:v>116</c:v>
                </c:pt>
                <c:pt idx="1">
                  <c:v>50</c:v>
                </c:pt>
                <c:pt idx="2">
                  <c:v>84</c:v>
                </c:pt>
                <c:pt idx="3">
                  <c:v>86</c:v>
                </c:pt>
                <c:pt idx="4">
                  <c:v>152</c:v>
                </c:pt>
                <c:pt idx="5">
                  <c:v>19</c:v>
                </c:pt>
                <c:pt idx="6">
                  <c:v>77</c:v>
                </c:pt>
                <c:pt idx="7">
                  <c:v>104</c:v>
                </c:pt>
                <c:pt idx="8">
                  <c:v>23</c:v>
                </c:pt>
                <c:pt idx="9">
                  <c:v>145</c:v>
                </c:pt>
                <c:pt idx="10">
                  <c:v>247</c:v>
                </c:pt>
                <c:pt idx="11">
                  <c:v>690</c:v>
                </c:pt>
                <c:pt idx="12">
                  <c:v>158</c:v>
                </c:pt>
                <c:pt idx="13">
                  <c:v>223</c:v>
                </c:pt>
                <c:pt idx="14">
                  <c:v>83</c:v>
                </c:pt>
                <c:pt idx="15">
                  <c:v>711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38A-4FE0-A66F-FA60C6E40E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82541103"/>
        <c:axId val="1182536527"/>
      </c:lineChart>
      <c:catAx>
        <c:axId val="11825411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2536527"/>
        <c:crosses val="autoZero"/>
        <c:auto val="1"/>
        <c:lblAlgn val="ctr"/>
        <c:lblOffset val="100"/>
        <c:noMultiLvlLbl val="0"/>
      </c:catAx>
      <c:valAx>
        <c:axId val="11825365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25411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Combined </a:t>
            </a:r>
            <a:r>
              <a:rPr lang="en-US" baseline="0"/>
              <a:t>Proportions of Population and x2 Population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'TAC Fig_Combined SpringFAll'!$R$1</c:f>
              <c:strCache>
                <c:ptCount val="1"/>
                <c:pt idx="0">
                  <c:v>Fall/Spring Combined Proportion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'TAC Fig_Combined SpringFAll'!$K$2:$K$17</c:f>
              <c:strCache>
                <c:ptCount val="16"/>
                <c:pt idx="0">
                  <c:v>FA06-SP07</c:v>
                </c:pt>
                <c:pt idx="1">
                  <c:v>FA07-SP08</c:v>
                </c:pt>
                <c:pt idx="2">
                  <c:v>FA08-SP09</c:v>
                </c:pt>
                <c:pt idx="3">
                  <c:v>FA09-SP10</c:v>
                </c:pt>
                <c:pt idx="4">
                  <c:v>FA10-SP11</c:v>
                </c:pt>
                <c:pt idx="5">
                  <c:v>FA11-SP12</c:v>
                </c:pt>
                <c:pt idx="6">
                  <c:v>FA12-SP13</c:v>
                </c:pt>
                <c:pt idx="7">
                  <c:v>FA13-SP14</c:v>
                </c:pt>
                <c:pt idx="8">
                  <c:v>FA14-SP15</c:v>
                </c:pt>
                <c:pt idx="9">
                  <c:v>FA15-SP16</c:v>
                </c:pt>
                <c:pt idx="10">
                  <c:v>FA16-SP17</c:v>
                </c:pt>
                <c:pt idx="11">
                  <c:v>FA17-SP18</c:v>
                </c:pt>
                <c:pt idx="12">
                  <c:v>FA18-SP19</c:v>
                </c:pt>
                <c:pt idx="13">
                  <c:v>FA19-SP20</c:v>
                </c:pt>
                <c:pt idx="14">
                  <c:v>FA20-SP21</c:v>
                </c:pt>
                <c:pt idx="15">
                  <c:v>FA21-SP22</c:v>
                </c:pt>
              </c:strCache>
            </c:strRef>
          </c:cat>
          <c:val>
            <c:numRef>
              <c:f>'TAC Fig_Combined SpringFAll'!$R$2:$R$17</c:f>
              <c:numCache>
                <c:formatCode>General</c:formatCode>
                <c:ptCount val="16"/>
                <c:pt idx="0">
                  <c:v>5.0632911392405063E-2</c:v>
                </c:pt>
                <c:pt idx="1">
                  <c:v>4.8872180451127817E-2</c:v>
                </c:pt>
                <c:pt idx="2">
                  <c:v>9.6296296296296297E-2</c:v>
                </c:pt>
                <c:pt idx="3">
                  <c:v>8.3333333333333329E-2</c:v>
                </c:pt>
                <c:pt idx="4">
                  <c:v>0.18021201413427562</c:v>
                </c:pt>
                <c:pt idx="5">
                  <c:v>2.7559055118110236E-2</c:v>
                </c:pt>
                <c:pt idx="6">
                  <c:v>8.9494163424124515E-2</c:v>
                </c:pt>
                <c:pt idx="7">
                  <c:v>0.13486842105263158</c:v>
                </c:pt>
                <c:pt idx="8">
                  <c:v>3.2467532467532464E-2</c:v>
                </c:pt>
                <c:pt idx="9">
                  <c:v>0.10583153347732181</c:v>
                </c:pt>
                <c:pt idx="10">
                  <c:v>0.18200408997955012</c:v>
                </c:pt>
                <c:pt idx="11">
                  <c:v>0.27920792079207923</c:v>
                </c:pt>
                <c:pt idx="12">
                  <c:v>5.9523809523809521E-2</c:v>
                </c:pt>
                <c:pt idx="13">
                  <c:v>0.1067193675889328</c:v>
                </c:pt>
                <c:pt idx="15">
                  <c:v>0.22283609576427257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67F-4194-9960-C3CEA0B42836}"/>
            </c:ext>
          </c:extLst>
        </c:ser>
        <c:ser>
          <c:idx val="1"/>
          <c:order val="1"/>
          <c:tx>
            <c:strRef>
              <c:f>'TAC Fig_Combined SpringFAll'!$S$1</c:f>
              <c:strCache>
                <c:ptCount val="1"/>
                <c:pt idx="0">
                  <c:v>Fall/Spring Combined Proportoin of x2 pop.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'TAC Fig_Combined SpringFAll'!$K$2:$K$17</c:f>
              <c:strCache>
                <c:ptCount val="16"/>
                <c:pt idx="0">
                  <c:v>FA06-SP07</c:v>
                </c:pt>
                <c:pt idx="1">
                  <c:v>FA07-SP08</c:v>
                </c:pt>
                <c:pt idx="2">
                  <c:v>FA08-SP09</c:v>
                </c:pt>
                <c:pt idx="3">
                  <c:v>FA09-SP10</c:v>
                </c:pt>
                <c:pt idx="4">
                  <c:v>FA10-SP11</c:v>
                </c:pt>
                <c:pt idx="5">
                  <c:v>FA11-SP12</c:v>
                </c:pt>
                <c:pt idx="6">
                  <c:v>FA12-SP13</c:v>
                </c:pt>
                <c:pt idx="7">
                  <c:v>FA13-SP14</c:v>
                </c:pt>
                <c:pt idx="8">
                  <c:v>FA14-SP15</c:v>
                </c:pt>
                <c:pt idx="9">
                  <c:v>FA15-SP16</c:v>
                </c:pt>
                <c:pt idx="10">
                  <c:v>FA16-SP17</c:v>
                </c:pt>
                <c:pt idx="11">
                  <c:v>FA17-SP18</c:v>
                </c:pt>
                <c:pt idx="12">
                  <c:v>FA18-SP19</c:v>
                </c:pt>
                <c:pt idx="13">
                  <c:v>FA19-SP20</c:v>
                </c:pt>
                <c:pt idx="14">
                  <c:v>FA20-SP21</c:v>
                </c:pt>
                <c:pt idx="15">
                  <c:v>FA21-SP22</c:v>
                </c:pt>
              </c:strCache>
            </c:strRef>
          </c:cat>
          <c:val>
            <c:numRef>
              <c:f>'TAC Fig_Combined SpringFAll'!$S$2:$S$17</c:f>
              <c:numCache>
                <c:formatCode>General</c:formatCode>
                <c:ptCount val="16"/>
                <c:pt idx="0">
                  <c:v>2.5316455696202531E-2</c:v>
                </c:pt>
                <c:pt idx="1">
                  <c:v>2.4436090225563908E-2</c:v>
                </c:pt>
                <c:pt idx="2">
                  <c:v>4.8148148148148148E-2</c:v>
                </c:pt>
                <c:pt idx="3">
                  <c:v>4.1666666666666664E-2</c:v>
                </c:pt>
                <c:pt idx="4">
                  <c:v>9.0106007067137811E-2</c:v>
                </c:pt>
                <c:pt idx="5">
                  <c:v>1.3779527559055118E-2</c:v>
                </c:pt>
                <c:pt idx="6">
                  <c:v>4.4747081712062257E-2</c:v>
                </c:pt>
                <c:pt idx="7">
                  <c:v>6.7434210526315791E-2</c:v>
                </c:pt>
                <c:pt idx="8">
                  <c:v>1.6233766233766232E-2</c:v>
                </c:pt>
                <c:pt idx="9">
                  <c:v>5.2915766738660906E-2</c:v>
                </c:pt>
                <c:pt idx="10">
                  <c:v>9.1002044989775058E-2</c:v>
                </c:pt>
                <c:pt idx="11">
                  <c:v>0.13960396039603962</c:v>
                </c:pt>
                <c:pt idx="12">
                  <c:v>2.976190476190476E-2</c:v>
                </c:pt>
                <c:pt idx="13">
                  <c:v>5.33596837944664E-2</c:v>
                </c:pt>
                <c:pt idx="15">
                  <c:v>0.11141804788213629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67F-4194-9960-C3CEA0B428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65301407"/>
        <c:axId val="1065301823"/>
      </c:lineChart>
      <c:catAx>
        <c:axId val="10653014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5301823"/>
        <c:crosses val="autoZero"/>
        <c:auto val="1"/>
        <c:lblAlgn val="ctr"/>
        <c:lblOffset val="100"/>
        <c:noMultiLvlLbl val="0"/>
      </c:catAx>
      <c:valAx>
        <c:axId val="10653018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5301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232834</xdr:colOff>
      <xdr:row>0</xdr:row>
      <xdr:rowOff>0</xdr:rowOff>
    </xdr:from>
    <xdr:to>
      <xdr:col>9</xdr:col>
      <xdr:colOff>70555</xdr:colOff>
      <xdr:row>18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169B6D2-F051-4ACA-8197-8DF29158C3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333375</xdr:colOff>
      <xdr:row>19</xdr:row>
      <xdr:rowOff>53975</xdr:rowOff>
    </xdr:from>
    <xdr:to>
      <xdr:col>9</xdr:col>
      <xdr:colOff>197556</xdr:colOff>
      <xdr:row>35</xdr:row>
      <xdr:rowOff>141111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FD467D4-BA03-4981-AC1D-9E2650213D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Mallory Jaymes" id="{1147DD8E-201C-47A5-8D50-B77330B46B9F}" userId="S::jaymesm@headwaterscorp.com::6228d1a1-e4ef-4adb-81fb-c8894d55b77b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L9" dT="2022-09-19T18:02:29.92" personId="{1147DD8E-201C-47A5-8D50-B77330B46B9F}" id="{389D79FF-F69D-41E8-B7AF-1CA31264C002}">
    <text>First season that monitoring dates were adjusted to March 6- April 29. Were previously March 21st.</text>
  </threadedComment>
  <threadedComment ref="L10" dT="2022-09-20T14:10:16.88" personId="{1147DD8E-201C-47A5-8D50-B77330B46B9F}" id="{32D0D3A8-E27B-4FBC-B3B1-6C37E01F6134}">
    <text>First season Fall was extended to November 15.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30A42-356F-47CF-864A-7B8A431A7407}">
  <dimension ref="K1:V25"/>
  <sheetViews>
    <sheetView tabSelected="1" zoomScale="90" zoomScaleNormal="90" workbookViewId="0">
      <selection activeCell="K1" sqref="K1"/>
    </sheetView>
  </sheetViews>
  <sheetFormatPr defaultRowHeight="15" x14ac:dyDescent="0.25"/>
  <cols>
    <col min="11" max="11" width="10.140625" bestFit="1" customWidth="1"/>
    <col min="13" max="13" width="10.42578125" bestFit="1" customWidth="1"/>
    <col min="14" max="14" width="6.5703125" bestFit="1" customWidth="1"/>
    <col min="15" max="15" width="13.5703125" bestFit="1" customWidth="1"/>
    <col min="16" max="16" width="15.5703125" bestFit="1" customWidth="1"/>
    <col min="17" max="17" width="25.5703125" bestFit="1" customWidth="1"/>
    <col min="18" max="18" width="29.42578125" bestFit="1" customWidth="1"/>
    <col min="19" max="19" width="29.42578125" customWidth="1"/>
    <col min="20" max="20" width="17.85546875" bestFit="1" customWidth="1"/>
    <col min="21" max="21" width="20.28515625" bestFit="1" customWidth="1"/>
  </cols>
  <sheetData>
    <row r="1" spans="11:22" x14ac:dyDescent="0.25">
      <c r="L1" t="s">
        <v>0</v>
      </c>
      <c r="M1" t="s">
        <v>1</v>
      </c>
      <c r="N1" s="1" t="s">
        <v>2</v>
      </c>
      <c r="O1" t="s">
        <v>3</v>
      </c>
      <c r="P1" t="s">
        <v>4</v>
      </c>
      <c r="Q1" t="s">
        <v>24</v>
      </c>
      <c r="R1" s="1" t="s">
        <v>23</v>
      </c>
      <c r="S1" t="s">
        <v>26</v>
      </c>
      <c r="T1" t="s">
        <v>5</v>
      </c>
      <c r="U1" t="s">
        <v>6</v>
      </c>
      <c r="V1" t="s">
        <v>25</v>
      </c>
    </row>
    <row r="2" spans="11:22" x14ac:dyDescent="0.25">
      <c r="K2" t="s">
        <v>7</v>
      </c>
      <c r="L2" s="2">
        <v>2007</v>
      </c>
      <c r="M2">
        <v>237</v>
      </c>
      <c r="N2" s="1">
        <f>M2*2</f>
        <v>474</v>
      </c>
      <c r="O2">
        <v>3</v>
      </c>
      <c r="P2">
        <v>9</v>
      </c>
      <c r="Q2">
        <f>O2+P2</f>
        <v>12</v>
      </c>
      <c r="R2" s="1">
        <f>Q2/M2</f>
        <v>5.0632911392405063E-2</v>
      </c>
      <c r="S2">
        <f>Q2/N2</f>
        <v>2.5316455696202531E-2</v>
      </c>
      <c r="T2">
        <v>45</v>
      </c>
      <c r="U2">
        <v>71</v>
      </c>
      <c r="V2">
        <f>T2+U2</f>
        <v>116</v>
      </c>
    </row>
    <row r="3" spans="11:22" x14ac:dyDescent="0.25">
      <c r="K3" t="s">
        <v>8</v>
      </c>
      <c r="L3" s="2">
        <v>2008</v>
      </c>
      <c r="M3">
        <v>266</v>
      </c>
      <c r="N3" s="1">
        <f t="shared" ref="N3:N15" si="0">M3*2</f>
        <v>532</v>
      </c>
      <c r="O3">
        <v>10</v>
      </c>
      <c r="P3">
        <v>3</v>
      </c>
      <c r="Q3">
        <f t="shared" ref="Q3:Q17" si="1">O3+P3</f>
        <v>13</v>
      </c>
      <c r="R3" s="1">
        <f t="shared" ref="R3:R17" si="2">Q3/M3</f>
        <v>4.8872180451127817E-2</v>
      </c>
      <c r="S3">
        <f t="shared" ref="S3:S17" si="3">Q3/N3</f>
        <v>2.4436090225563908E-2</v>
      </c>
      <c r="T3">
        <v>23</v>
      </c>
      <c r="U3">
        <v>27</v>
      </c>
      <c r="V3">
        <f t="shared" ref="V3:V17" si="4">T3+U3</f>
        <v>50</v>
      </c>
    </row>
    <row r="4" spans="11:22" x14ac:dyDescent="0.25">
      <c r="K4" t="s">
        <v>9</v>
      </c>
      <c r="L4" s="2">
        <v>2009</v>
      </c>
      <c r="M4">
        <v>270</v>
      </c>
      <c r="N4" s="1">
        <f t="shared" si="0"/>
        <v>540</v>
      </c>
      <c r="O4">
        <v>20</v>
      </c>
      <c r="P4">
        <v>6</v>
      </c>
      <c r="Q4">
        <f t="shared" si="1"/>
        <v>26</v>
      </c>
      <c r="R4" s="1">
        <f t="shared" si="2"/>
        <v>9.6296296296296297E-2</v>
      </c>
      <c r="S4">
        <f t="shared" si="3"/>
        <v>4.8148148148148148E-2</v>
      </c>
      <c r="T4">
        <v>42</v>
      </c>
      <c r="U4">
        <v>42</v>
      </c>
      <c r="V4">
        <f t="shared" si="4"/>
        <v>84</v>
      </c>
    </row>
    <row r="5" spans="11:22" x14ac:dyDescent="0.25">
      <c r="K5" t="s">
        <v>10</v>
      </c>
      <c r="L5" s="2">
        <v>2010</v>
      </c>
      <c r="M5">
        <v>264</v>
      </c>
      <c r="N5" s="1">
        <f t="shared" si="0"/>
        <v>528</v>
      </c>
      <c r="O5">
        <v>12</v>
      </c>
      <c r="P5">
        <v>10</v>
      </c>
      <c r="Q5">
        <f t="shared" si="1"/>
        <v>22</v>
      </c>
      <c r="R5" s="1">
        <f t="shared" si="2"/>
        <v>8.3333333333333329E-2</v>
      </c>
      <c r="S5">
        <f t="shared" si="3"/>
        <v>4.1666666666666664E-2</v>
      </c>
      <c r="T5">
        <v>44</v>
      </c>
      <c r="U5">
        <v>42</v>
      </c>
      <c r="V5">
        <f t="shared" si="4"/>
        <v>86</v>
      </c>
    </row>
    <row r="6" spans="11:22" x14ac:dyDescent="0.25">
      <c r="K6" t="s">
        <v>11</v>
      </c>
      <c r="L6" s="5">
        <v>2011</v>
      </c>
      <c r="M6">
        <v>283</v>
      </c>
      <c r="N6" s="1">
        <f t="shared" si="0"/>
        <v>566</v>
      </c>
      <c r="O6">
        <v>15</v>
      </c>
      <c r="P6">
        <v>36</v>
      </c>
      <c r="Q6">
        <f t="shared" si="1"/>
        <v>51</v>
      </c>
      <c r="R6" s="1">
        <f t="shared" si="2"/>
        <v>0.18021201413427562</v>
      </c>
      <c r="S6">
        <f t="shared" si="3"/>
        <v>9.0106007067137811E-2</v>
      </c>
      <c r="T6">
        <v>32</v>
      </c>
      <c r="U6">
        <v>120</v>
      </c>
      <c r="V6">
        <f t="shared" si="4"/>
        <v>152</v>
      </c>
    </row>
    <row r="7" spans="11:22" x14ac:dyDescent="0.25">
      <c r="K7" t="s">
        <v>12</v>
      </c>
      <c r="L7" s="2">
        <v>2012</v>
      </c>
      <c r="M7">
        <v>254</v>
      </c>
      <c r="N7" s="1">
        <f t="shared" si="0"/>
        <v>508</v>
      </c>
      <c r="O7">
        <v>6</v>
      </c>
      <c r="P7">
        <v>1</v>
      </c>
      <c r="Q7">
        <f t="shared" si="1"/>
        <v>7</v>
      </c>
      <c r="R7" s="1">
        <f t="shared" si="2"/>
        <v>2.7559055118110236E-2</v>
      </c>
      <c r="S7">
        <f t="shared" si="3"/>
        <v>1.3779527559055118E-2</v>
      </c>
      <c r="T7">
        <v>12</v>
      </c>
      <c r="U7">
        <v>7</v>
      </c>
      <c r="V7">
        <f t="shared" si="4"/>
        <v>19</v>
      </c>
    </row>
    <row r="8" spans="11:22" x14ac:dyDescent="0.25">
      <c r="K8" t="s">
        <v>13</v>
      </c>
      <c r="L8" s="2">
        <v>2013</v>
      </c>
      <c r="M8">
        <v>257</v>
      </c>
      <c r="N8" s="1">
        <f t="shared" si="0"/>
        <v>514</v>
      </c>
      <c r="O8">
        <v>4</v>
      </c>
      <c r="P8">
        <v>19</v>
      </c>
      <c r="Q8">
        <f t="shared" si="1"/>
        <v>23</v>
      </c>
      <c r="R8" s="1">
        <f t="shared" si="2"/>
        <v>8.9494163424124515E-2</v>
      </c>
      <c r="S8">
        <f t="shared" si="3"/>
        <v>4.4747081712062257E-2</v>
      </c>
      <c r="T8">
        <v>29</v>
      </c>
      <c r="U8">
        <v>48</v>
      </c>
      <c r="V8">
        <f t="shared" si="4"/>
        <v>77</v>
      </c>
    </row>
    <row r="9" spans="11:22" x14ac:dyDescent="0.25">
      <c r="K9" t="s">
        <v>14</v>
      </c>
      <c r="L9" s="2">
        <v>2014</v>
      </c>
      <c r="M9">
        <v>304</v>
      </c>
      <c r="N9" s="1">
        <f t="shared" si="0"/>
        <v>608</v>
      </c>
      <c r="O9">
        <v>3</v>
      </c>
      <c r="P9">
        <v>38</v>
      </c>
      <c r="Q9">
        <f t="shared" si="1"/>
        <v>41</v>
      </c>
      <c r="R9" s="1">
        <f t="shared" si="2"/>
        <v>0.13486842105263158</v>
      </c>
      <c r="S9">
        <f t="shared" si="3"/>
        <v>6.7434210526315791E-2</v>
      </c>
      <c r="T9">
        <v>8</v>
      </c>
      <c r="U9">
        <v>96</v>
      </c>
      <c r="V9">
        <f t="shared" si="4"/>
        <v>104</v>
      </c>
    </row>
    <row r="10" spans="11:22" x14ac:dyDescent="0.25">
      <c r="K10" t="s">
        <v>15</v>
      </c>
      <c r="L10" s="2">
        <v>2015</v>
      </c>
      <c r="M10">
        <v>308</v>
      </c>
      <c r="N10" s="1">
        <f t="shared" si="0"/>
        <v>616</v>
      </c>
      <c r="O10">
        <v>5</v>
      </c>
      <c r="P10">
        <v>5</v>
      </c>
      <c r="Q10">
        <f t="shared" si="1"/>
        <v>10</v>
      </c>
      <c r="R10" s="1">
        <f t="shared" si="2"/>
        <v>3.2467532467532464E-2</v>
      </c>
      <c r="S10">
        <f t="shared" si="3"/>
        <v>1.6233766233766232E-2</v>
      </c>
      <c r="T10">
        <v>10</v>
      </c>
      <c r="U10">
        <v>13</v>
      </c>
      <c r="V10">
        <f t="shared" si="4"/>
        <v>23</v>
      </c>
    </row>
    <row r="11" spans="11:22" x14ac:dyDescent="0.25">
      <c r="K11" t="s">
        <v>16</v>
      </c>
      <c r="L11" s="2">
        <v>2016</v>
      </c>
      <c r="M11">
        <v>463</v>
      </c>
      <c r="N11" s="1">
        <f t="shared" si="0"/>
        <v>926</v>
      </c>
      <c r="O11">
        <v>16</v>
      </c>
      <c r="P11">
        <v>33</v>
      </c>
      <c r="Q11">
        <f t="shared" si="1"/>
        <v>49</v>
      </c>
      <c r="R11" s="1">
        <f t="shared" si="2"/>
        <v>0.10583153347732181</v>
      </c>
      <c r="S11">
        <f t="shared" si="3"/>
        <v>5.2915766738660906E-2</v>
      </c>
      <c r="T11">
        <v>71</v>
      </c>
      <c r="U11">
        <v>74</v>
      </c>
      <c r="V11">
        <f t="shared" si="4"/>
        <v>145</v>
      </c>
    </row>
    <row r="12" spans="11:22" x14ac:dyDescent="0.25">
      <c r="K12" t="s">
        <v>17</v>
      </c>
      <c r="L12" s="2">
        <v>2017</v>
      </c>
      <c r="M12">
        <v>489</v>
      </c>
      <c r="N12" s="1">
        <f t="shared" si="0"/>
        <v>978</v>
      </c>
      <c r="O12">
        <v>24</v>
      </c>
      <c r="P12">
        <v>65</v>
      </c>
      <c r="Q12">
        <f t="shared" si="1"/>
        <v>89</v>
      </c>
      <c r="R12" s="1">
        <f t="shared" si="2"/>
        <v>0.18200408997955012</v>
      </c>
      <c r="S12">
        <f t="shared" si="3"/>
        <v>9.1002044989775058E-2</v>
      </c>
      <c r="T12">
        <v>53</v>
      </c>
      <c r="U12">
        <v>194</v>
      </c>
      <c r="V12">
        <f t="shared" si="4"/>
        <v>247</v>
      </c>
    </row>
    <row r="13" spans="11:22" x14ac:dyDescent="0.25">
      <c r="K13" t="s">
        <v>18</v>
      </c>
      <c r="L13" s="2">
        <v>2018</v>
      </c>
      <c r="M13">
        <v>505</v>
      </c>
      <c r="N13" s="1">
        <f t="shared" si="0"/>
        <v>1010</v>
      </c>
      <c r="O13">
        <v>23</v>
      </c>
      <c r="P13">
        <v>118</v>
      </c>
      <c r="Q13">
        <f t="shared" si="1"/>
        <v>141</v>
      </c>
      <c r="R13" s="1">
        <f t="shared" si="2"/>
        <v>0.27920792079207923</v>
      </c>
      <c r="S13">
        <f t="shared" si="3"/>
        <v>0.13960396039603962</v>
      </c>
      <c r="T13">
        <v>198</v>
      </c>
      <c r="U13">
        <v>492</v>
      </c>
      <c r="V13">
        <f t="shared" si="4"/>
        <v>690</v>
      </c>
    </row>
    <row r="14" spans="11:22" x14ac:dyDescent="0.25">
      <c r="K14" t="s">
        <v>19</v>
      </c>
      <c r="L14" s="2">
        <v>2019</v>
      </c>
      <c r="M14">
        <v>504</v>
      </c>
      <c r="N14" s="1">
        <f t="shared" si="0"/>
        <v>1008</v>
      </c>
      <c r="O14">
        <v>21</v>
      </c>
      <c r="P14">
        <v>9</v>
      </c>
      <c r="Q14">
        <f t="shared" si="1"/>
        <v>30</v>
      </c>
      <c r="R14" s="1">
        <f t="shared" si="2"/>
        <v>5.9523809523809521E-2</v>
      </c>
      <c r="S14">
        <f t="shared" si="3"/>
        <v>2.976190476190476E-2</v>
      </c>
      <c r="T14">
        <v>88</v>
      </c>
      <c r="U14">
        <v>70</v>
      </c>
      <c r="V14">
        <f t="shared" si="4"/>
        <v>158</v>
      </c>
    </row>
    <row r="15" spans="11:22" x14ac:dyDescent="0.25">
      <c r="K15" t="s">
        <v>20</v>
      </c>
      <c r="L15" s="2">
        <v>2020</v>
      </c>
      <c r="M15">
        <v>506</v>
      </c>
      <c r="N15" s="1">
        <f t="shared" si="0"/>
        <v>1012</v>
      </c>
      <c r="O15">
        <v>42</v>
      </c>
      <c r="P15">
        <v>12</v>
      </c>
      <c r="Q15">
        <f t="shared" si="1"/>
        <v>54</v>
      </c>
      <c r="R15" s="1">
        <f t="shared" si="2"/>
        <v>0.1067193675889328</v>
      </c>
      <c r="S15">
        <f t="shared" si="3"/>
        <v>5.33596837944664E-2</v>
      </c>
      <c r="T15">
        <v>120</v>
      </c>
      <c r="U15">
        <v>103</v>
      </c>
      <c r="V15">
        <f t="shared" si="4"/>
        <v>223</v>
      </c>
    </row>
    <row r="16" spans="11:22" x14ac:dyDescent="0.25">
      <c r="K16" t="s">
        <v>21</v>
      </c>
      <c r="L16" s="2">
        <v>2021</v>
      </c>
      <c r="N16" s="1"/>
      <c r="O16">
        <v>3</v>
      </c>
      <c r="P16">
        <v>6</v>
      </c>
      <c r="Q16">
        <f t="shared" si="1"/>
        <v>9</v>
      </c>
      <c r="R16" s="1"/>
      <c r="T16">
        <v>34</v>
      </c>
      <c r="U16">
        <v>49</v>
      </c>
      <c r="V16">
        <f t="shared" si="4"/>
        <v>83</v>
      </c>
    </row>
    <row r="17" spans="11:22" x14ac:dyDescent="0.25">
      <c r="K17" t="s">
        <v>22</v>
      </c>
      <c r="L17" s="2">
        <v>2022</v>
      </c>
      <c r="M17">
        <v>543</v>
      </c>
      <c r="N17" s="1">
        <f t="shared" ref="N17" si="5">M17*2</f>
        <v>1086</v>
      </c>
      <c r="O17">
        <v>88</v>
      </c>
      <c r="P17">
        <v>33</v>
      </c>
      <c r="Q17">
        <f t="shared" si="1"/>
        <v>121</v>
      </c>
      <c r="R17" s="1">
        <f t="shared" si="2"/>
        <v>0.22283609576427257</v>
      </c>
      <c r="S17">
        <f t="shared" si="3"/>
        <v>0.11141804788213629</v>
      </c>
      <c r="T17">
        <v>522</v>
      </c>
      <c r="U17">
        <v>189</v>
      </c>
      <c r="V17">
        <f t="shared" si="4"/>
        <v>711</v>
      </c>
    </row>
    <row r="18" spans="11:22" x14ac:dyDescent="0.25">
      <c r="K18" s="3"/>
      <c r="L18" s="4"/>
      <c r="M18" s="4"/>
      <c r="N18" s="4"/>
      <c r="O18" s="4"/>
    </row>
    <row r="19" spans="11:22" x14ac:dyDescent="0.25">
      <c r="K19" s="3"/>
      <c r="L19" s="4"/>
      <c r="M19" s="4"/>
      <c r="N19" s="4"/>
      <c r="O19" s="4"/>
    </row>
    <row r="25" spans="11:22" x14ac:dyDescent="0.25">
      <c r="K25" t="s">
        <v>27</v>
      </c>
    </row>
  </sheetData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TAC Fig_Combined SpringFAll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Mallory Jaymes</dc:creator>
  <cp:lastModifiedBy>Malinda Henry</cp:lastModifiedBy>
  <dcterms:created xsi:type="dcterms:W3CDTF">2022-11-09T16:47:37Z</dcterms:created>
  <dcterms:modified xsi:type="dcterms:W3CDTF">2022-11-10T20:18:29Z</dcterms:modified>
</cp:coreProperties>
</file>